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  <sheet name="Нормативы" sheetId="2" r:id="rId2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<sst xmlns="http://schemas.openxmlformats.org/spreadsheetml/2006/main" count="59" uniqueCount="49">
  <si>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</si>
  <si>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</si>
  <si>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</si>
  <si>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</si>
  <si>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</si>
  <si>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</si>
  <si>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</si>
  <si>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</si>
  <si>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</si>
  <si>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</si>
  <si>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</si>
  <si>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</si>
  <si>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</si>
  <si>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</si>
  <si>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</si>
  <si>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</si>
  <si>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</si>
  <si>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</si>
  <si>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</si>
  <si>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</si>
  <si>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</si>
  <si>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</si>
  <si>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</si>
  <si>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</si>
  <si>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</si>
  <si>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</si>
  <si>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</si>
  <si>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</si>
  <si>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Площадь дома</t>
  </si>
  <si>
    <t>Полощадь помещений</t>
  </si>
  <si>
    <t>Площадь балконов</t>
  </si>
  <si>
    <t>Расчетная площадь</t>
  </si>
  <si>
    <t>Норматив в кВт/ч</t>
  </si>
  <si>
    <t>Площадь чердаков, техподполья</t>
  </si>
  <si>
    <t>Норматив в куб.м.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</si>
  <si>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</si>
  <si>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</si>
  <si>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</si>
  <si>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</si>
  <si>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</si>
  <si>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</si>
  <si>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</si>
  <si>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Расчет нормативного расхода </t>
    </r>
    <r>
      <rPr>
        <b/>
        <sz val="10"/>
        <color indexed="10"/>
        <rFont val="Arial"/>
        <family val="2"/>
      </rPr>
      <t>электроэнергии</t>
    </r>
    <r>
      <rPr>
        <b/>
        <sz val="10"/>
        <rFont val="Arial"/>
        <family val="2"/>
      </rPr>
      <t xml:space="preserve"> К4</t>
    </r>
  </si>
  <si>
    <r>
      <t xml:space="preserve">Расчет нормативного расхода </t>
    </r>
    <r>
      <rPr>
        <b/>
        <sz val="10"/>
        <color indexed="10"/>
        <rFont val="Arial"/>
        <family val="2"/>
      </rPr>
      <t xml:space="preserve">водоснабжения </t>
    </r>
    <r>
      <rPr>
        <b/>
        <sz val="10"/>
        <rFont val="Arial"/>
        <family val="2"/>
      </rPr>
      <t>К4</t>
    </r>
  </si>
  <si>
    <t>Нориатив 2,88</t>
  </si>
  <si>
    <t xml:space="preserve">Норматив 0,006 </t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</si>
  <si>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</si>
  <si>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 xml:space="preserve"> </t>
  </si>
  <si>
    <r>
      <t xml:space="preserve">Подземный гараж дом 1 Ленинский проспект январь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</si>
</sst>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8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1" fontId="12" fillId="0" borderId="10" xfId="6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5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5" fillId="0" borderId="10" xfId="60" applyFont="1" applyBorder="1" applyAlignment="1">
      <alignment vertical="center" wrapText="1"/>
    </xf>
    <xf numFmtId="197" fontId="76" fillId="9" borderId="10" xfId="6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187" fontId="75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77" fillId="32" borderId="0" xfId="60" applyNumberFormat="1" applyFont="1" applyFill="1" applyBorder="1" applyAlignment="1">
      <alignment horizontal="center" vertical="center"/>
    </xf>
    <xf numFmtId="0" fontId="75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6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200" fontId="0" fillId="0" borderId="0" xfId="0" applyNumberFormat="1" applyAlignment="1">
      <alignment/>
    </xf>
    <xf numFmtId="1" fontId="8" fillId="0" borderId="10" xfId="6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/>
    </xf>
    <xf numFmtId="166" fontId="8" fillId="35" borderId="10" xfId="60" applyNumberFormat="1" applyFont="1" applyFill="1" applyBorder="1" applyAlignment="1">
      <alignment horizontal="center"/>
    </xf>
    <xf numFmtId="197" fontId="80" fillId="9" borderId="10" xfId="60" applyNumberFormat="1" applyFont="1" applyFill="1" applyBorder="1" applyAlignment="1">
      <alignment horizontal="center"/>
    </xf>
    <xf numFmtId="187" fontId="16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187" fontId="25" fillId="32" borderId="17" xfId="60" applyFont="1" applyFill="1" applyBorder="1" applyAlignment="1">
      <alignment horizontal="center"/>
    </xf>
    <xf numFmtId="187" fontId="26" fillId="37" borderId="10" xfId="6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81" fillId="0" borderId="0" xfId="0" applyFont="1" applyAlignment="1">
      <alignment horizontal="center"/>
    </xf>
    <xf numFmtId="187" fontId="82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1">
      <selection activeCell="G36" sqref="G36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26" t="s">
        <v>48</v>
      </c>
      <c r="B1" s="126"/>
      <c r="C1" s="126"/>
      <c r="D1" s="126"/>
      <c r="E1" s="126"/>
      <c r="F1" s="126"/>
      <c r="G1" s="126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29" t="s">
        <v>41</v>
      </c>
      <c r="B3" s="129"/>
      <c r="C3" s="129"/>
      <c r="D3" s="129"/>
      <c r="E3" s="129"/>
      <c r="F3" s="129"/>
      <c r="G3" s="129"/>
    </row>
    <row r="4" ht="8.25" customHeight="1" thickBot="1"/>
    <row r="5" spans="1:7" s="4" customFormat="1" ht="78.75" customHeight="1" thickBot="1">
      <c r="A5" s="71" t="s">
        <v>0</v>
      </c>
      <c r="B5" s="72" t="s">
        <v>22</v>
      </c>
      <c r="C5" s="72" t="s">
        <v>1</v>
      </c>
      <c r="D5" s="72" t="s">
        <v>2</v>
      </c>
      <c r="E5" s="73" t="s">
        <v>23</v>
      </c>
      <c r="F5" s="74" t="s">
        <v>23</v>
      </c>
      <c r="G5" s="75" t="s">
        <v>24</v>
      </c>
    </row>
    <row r="6" spans="1:7" ht="27" customHeight="1" thickBot="1">
      <c r="A6" s="66" t="s">
        <v>3</v>
      </c>
      <c r="B6" s="67"/>
      <c r="C6" s="68"/>
      <c r="D6" s="68"/>
      <c r="E6" s="69"/>
      <c r="F6" s="69"/>
      <c r="G6" s="70"/>
    </row>
    <row r="7" spans="1:7" ht="34.5" customHeight="1">
      <c r="A7" s="62">
        <v>1</v>
      </c>
      <c r="B7" s="63" t="s">
        <v>4</v>
      </c>
      <c r="C7" s="64" t="s">
        <v>5</v>
      </c>
      <c r="D7" s="64">
        <v>30</v>
      </c>
      <c r="E7" s="65">
        <v>11612</v>
      </c>
      <c r="F7" s="65">
        <v>11775</v>
      </c>
      <c r="G7" s="113">
        <f>(F7-E7)*30</f>
        <v>4890</v>
      </c>
    </row>
    <row r="8" spans="1:8" ht="34.5" customHeight="1">
      <c r="A8" s="36">
        <v>2</v>
      </c>
      <c r="B8" s="41" t="s">
        <v>12</v>
      </c>
      <c r="C8" s="42" t="s">
        <v>6</v>
      </c>
      <c r="D8" s="42">
        <v>30</v>
      </c>
      <c r="E8" s="57">
        <v>5948</v>
      </c>
      <c r="F8" s="57">
        <v>6004</v>
      </c>
      <c r="G8" s="114">
        <f>(F8-E8)*30</f>
        <v>1680</v>
      </c>
      <c r="H8" s="109"/>
    </row>
    <row r="9" spans="1:8" ht="34.5" customHeight="1">
      <c r="A9" s="36">
        <v>3</v>
      </c>
      <c r="B9" s="41" t="s">
        <v>7</v>
      </c>
      <c r="C9" s="42" t="s">
        <v>8</v>
      </c>
      <c r="D9" s="42">
        <v>80</v>
      </c>
      <c r="E9" s="57">
        <v>4421</v>
      </c>
      <c r="F9" s="57">
        <v>4459</v>
      </c>
      <c r="G9" s="114">
        <f>(F9-E9)*80</f>
        <v>3040</v>
      </c>
      <c r="H9" s="112"/>
    </row>
    <row r="10" spans="1:7" ht="34.5" customHeight="1">
      <c r="A10" s="36">
        <v>4</v>
      </c>
      <c r="B10" s="106" t="s">
        <v>18</v>
      </c>
      <c r="C10" s="37" t="s">
        <v>37</v>
      </c>
      <c r="D10" s="38">
        <v>1</v>
      </c>
      <c r="E10" s="118">
        <v>18524</v>
      </c>
      <c r="F10" s="118">
        <v>18524</v>
      </c>
      <c r="G10" s="52">
        <f>F10-E10</f>
        <v>0</v>
      </c>
    </row>
    <row r="11" spans="1:7" ht="34.5" customHeight="1">
      <c r="A11" s="36">
        <v>5</v>
      </c>
      <c r="B11" s="106" t="s">
        <v>19</v>
      </c>
      <c r="C11" s="37" t="s">
        <v>38</v>
      </c>
      <c r="D11" s="38">
        <v>1</v>
      </c>
      <c r="E11" s="115">
        <v>40218</v>
      </c>
      <c r="F11" s="115">
        <v>40218</v>
      </c>
      <c r="G11" s="43">
        <f>(F11-E11)</f>
        <v>0</v>
      </c>
    </row>
    <row r="12" spans="1:7" ht="34.5" customHeight="1">
      <c r="A12" s="36">
        <v>6</v>
      </c>
      <c r="B12" s="106" t="s">
        <v>20</v>
      </c>
      <c r="C12" s="37" t="s">
        <v>39</v>
      </c>
      <c r="D12" s="38">
        <v>1</v>
      </c>
      <c r="E12" s="117">
        <v>18187</v>
      </c>
      <c r="F12" s="117">
        <v>18187</v>
      </c>
      <c r="G12" s="44">
        <f>F12-E12</f>
        <v>0</v>
      </c>
    </row>
    <row r="13" spans="1:7" ht="23.25">
      <c r="A13" s="5"/>
      <c r="B13" s="130" t="s">
        <v>10</v>
      </c>
      <c r="C13" s="131"/>
      <c r="D13" s="132"/>
      <c r="E13" s="6"/>
      <c r="F13" s="6"/>
      <c r="G13" s="24">
        <f>SUM(G7:G12)</f>
        <v>9610</v>
      </c>
    </row>
    <row r="14" spans="1:7" ht="24.75" customHeight="1">
      <c r="A14" s="122" t="s">
        <v>11</v>
      </c>
      <c r="B14" s="123"/>
      <c r="C14" s="123"/>
      <c r="D14" s="133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20" t="s">
        <v>46</v>
      </c>
      <c r="B16" s="120"/>
      <c r="C16" s="120"/>
      <c r="D16" s="120"/>
      <c r="E16" s="120"/>
      <c r="F16" s="120"/>
      <c r="G16" s="120"/>
    </row>
    <row r="17" spans="1:8" ht="30" customHeight="1" outlineLevel="1">
      <c r="A17" s="5">
        <v>1</v>
      </c>
      <c r="B17" s="54">
        <v>10032653</v>
      </c>
      <c r="C17" s="108" t="s">
        <v>13</v>
      </c>
      <c r="D17" s="45"/>
      <c r="E17" s="95">
        <v>9999</v>
      </c>
      <c r="F17" s="95">
        <v>9999</v>
      </c>
      <c r="G17" s="46">
        <f>F17-E17</f>
        <v>0</v>
      </c>
      <c r="H17" s="77"/>
    </row>
    <row r="18" spans="1:8" ht="40.5" customHeight="1" outlineLevel="1">
      <c r="A18" s="5">
        <v>2</v>
      </c>
      <c r="B18" s="54" t="s">
        <v>26</v>
      </c>
      <c r="C18" s="107" t="s">
        <v>21</v>
      </c>
      <c r="D18" s="47"/>
      <c r="E18" s="95">
        <v>281</v>
      </c>
      <c r="F18" s="95">
        <v>281</v>
      </c>
      <c r="G18" s="46">
        <f>F18-E18</f>
        <v>0</v>
      </c>
      <c r="H18" s="59"/>
    </row>
    <row r="19" spans="1:8" ht="74.25" customHeight="1" outlineLevel="1">
      <c r="A19" s="5">
        <v>4</v>
      </c>
      <c r="B19" s="54">
        <v>10031583</v>
      </c>
      <c r="C19" s="107" t="s">
        <v>14</v>
      </c>
      <c r="D19" s="47"/>
      <c r="E19" s="96">
        <v>851</v>
      </c>
      <c r="F19" s="96">
        <v>857</v>
      </c>
      <c r="G19" s="104">
        <f>F19-E19</f>
        <v>6</v>
      </c>
      <c r="H19" s="53"/>
    </row>
    <row r="20" spans="1:8" ht="26.25" customHeight="1" outlineLevel="1">
      <c r="A20" s="15"/>
      <c r="B20" s="34"/>
      <c r="C20" s="76" t="s">
        <v>36</v>
      </c>
      <c r="D20" s="39"/>
      <c r="E20" s="40"/>
      <c r="F20" s="40"/>
      <c r="G20" s="101">
        <v>9</v>
      </c>
      <c r="H20" s="27"/>
    </row>
    <row r="21" spans="1:8" ht="34.5" customHeight="1" outlineLevel="1">
      <c r="A21" s="15"/>
      <c r="B21" s="7" t="s">
        <v>9</v>
      </c>
      <c r="C21" s="16"/>
      <c r="D21" s="16"/>
      <c r="E21" s="13"/>
      <c r="F21" s="13"/>
      <c r="G21" s="102">
        <f>SUM(G17:G20)</f>
        <v>15</v>
      </c>
      <c r="H21" s="14"/>
    </row>
    <row r="22" spans="1:8" ht="25.5" customHeight="1" outlineLevel="1">
      <c r="A22" s="122" t="s">
        <v>11</v>
      </c>
      <c r="B22" s="123"/>
      <c r="C22" s="123"/>
      <c r="D22" s="7"/>
      <c r="E22" s="119"/>
      <c r="F22" s="17"/>
      <c r="G22" s="18"/>
      <c r="H22" s="14"/>
    </row>
    <row r="23" spans="1:8" ht="8.25" customHeight="1" outlineLevel="1">
      <c r="A23" s="19"/>
      <c r="B23" s="19"/>
      <c r="C23" s="19"/>
      <c r="D23" s="19"/>
      <c r="E23" s="20"/>
      <c r="F23" s="20"/>
      <c r="G23" s="20"/>
      <c r="H23" s="14"/>
    </row>
    <row r="24" spans="1:7" ht="48.75" customHeight="1" outlineLevel="1">
      <c r="A24" s="121" t="s">
        <v>40</v>
      </c>
      <c r="B24" s="121"/>
      <c r="C24" s="121"/>
      <c r="D24" s="121"/>
      <c r="E24" s="121"/>
      <c r="F24" s="121"/>
      <c r="G24" s="121"/>
    </row>
    <row r="25" spans="1:8" ht="50.25" customHeight="1" outlineLevel="1">
      <c r="A25" s="54">
        <v>1</v>
      </c>
      <c r="B25" s="35" t="s">
        <v>25</v>
      </c>
      <c r="C25" s="55" t="s">
        <v>15</v>
      </c>
      <c r="D25" s="48"/>
      <c r="E25" s="100">
        <v>896.62</v>
      </c>
      <c r="F25" s="100">
        <v>919.57</v>
      </c>
      <c r="G25" s="99">
        <f>F25-E25</f>
        <v>22.950000000000045</v>
      </c>
      <c r="H25" s="105"/>
    </row>
    <row r="26" spans="1:8" ht="21" customHeight="1" outlineLevel="1">
      <c r="A26" s="21"/>
      <c r="B26" s="21"/>
      <c r="C26" s="56" t="s">
        <v>16</v>
      </c>
      <c r="D26" s="49"/>
      <c r="E26" s="50"/>
      <c r="F26" s="50"/>
      <c r="G26" s="51"/>
      <c r="H26" s="14"/>
    </row>
    <row r="27" spans="1:8" ht="22.5" outlineLevel="1">
      <c r="A27" s="15"/>
      <c r="B27" s="7" t="s">
        <v>9</v>
      </c>
      <c r="C27" s="16"/>
      <c r="D27" s="16"/>
      <c r="E27" s="13"/>
      <c r="F27" s="13"/>
      <c r="G27" s="22">
        <f>G25+G26</f>
        <v>22.950000000000045</v>
      </c>
      <c r="H27" s="14"/>
    </row>
    <row r="28" spans="1:8" ht="25.5" customHeight="1" outlineLevel="1">
      <c r="A28" s="122" t="s">
        <v>11</v>
      </c>
      <c r="B28" s="123"/>
      <c r="C28" s="123"/>
      <c r="D28" s="7"/>
      <c r="E28" s="58"/>
      <c r="F28" s="8"/>
      <c r="G28" s="18"/>
      <c r="H28" s="14"/>
    </row>
    <row r="29" spans="1:8" s="26" customFormat="1" ht="9" customHeight="1" outlineLevel="1">
      <c r="A29" s="91"/>
      <c r="B29" s="92"/>
      <c r="C29" s="91"/>
      <c r="D29" s="91"/>
      <c r="E29" s="93"/>
      <c r="F29" s="93"/>
      <c r="G29" s="93"/>
      <c r="H29" s="94"/>
    </row>
    <row r="30" spans="1:8" ht="18" customHeight="1" outlineLevel="1">
      <c r="A30" s="125" t="s">
        <v>35</v>
      </c>
      <c r="B30" s="125"/>
      <c r="C30" s="125"/>
      <c r="D30" s="125"/>
      <c r="E30" s="125"/>
      <c r="F30" s="125"/>
      <c r="G30" s="125"/>
      <c r="H30" s="26"/>
    </row>
    <row r="31" spans="1:12" ht="33.75" customHeight="1" outlineLevel="1">
      <c r="A31" s="78">
        <v>1</v>
      </c>
      <c r="B31" s="79"/>
      <c r="C31" s="80" t="s">
        <v>15</v>
      </c>
      <c r="D31" s="81"/>
      <c r="E31" s="83">
        <v>8</v>
      </c>
      <c r="F31" s="83"/>
      <c r="G31" s="98">
        <v>8</v>
      </c>
      <c r="H31" s="116"/>
      <c r="I31" s="23"/>
      <c r="J31" s="97"/>
      <c r="K31" s="23"/>
      <c r="L31" s="23"/>
    </row>
    <row r="32" spans="1:8" ht="12.75">
      <c r="A32" s="26"/>
      <c r="B32" s="26"/>
      <c r="C32" s="26"/>
      <c r="D32" s="26"/>
      <c r="E32" s="84"/>
      <c r="F32" s="84"/>
      <c r="G32" s="84"/>
      <c r="H32" s="26" t="s">
        <v>47</v>
      </c>
    </row>
    <row r="33" spans="1:8" ht="15.75">
      <c r="A33" s="125" t="s">
        <v>27</v>
      </c>
      <c r="B33" s="125"/>
      <c r="C33" s="125"/>
      <c r="D33" s="125"/>
      <c r="E33" s="125"/>
      <c r="F33" s="125"/>
      <c r="G33" s="125"/>
      <c r="H33" s="26"/>
    </row>
    <row r="34" spans="1:8" s="10" customFormat="1" ht="27" customHeight="1">
      <c r="A34" s="81">
        <v>1</v>
      </c>
      <c r="B34" s="79"/>
      <c r="C34" s="80" t="s">
        <v>15</v>
      </c>
      <c r="D34" s="81"/>
      <c r="E34" s="82"/>
      <c r="F34" s="82"/>
      <c r="G34" s="85">
        <f>(G31*866.1/160)*0.15</f>
        <v>6.49575</v>
      </c>
      <c r="H34" s="86"/>
    </row>
    <row r="35" spans="1:8" ht="21" customHeight="1">
      <c r="A35" s="26"/>
      <c r="B35" s="26"/>
      <c r="C35" s="26"/>
      <c r="D35" s="26"/>
      <c r="E35" s="84"/>
      <c r="F35" s="84"/>
      <c r="G35" s="84"/>
      <c r="H35" s="26"/>
    </row>
    <row r="36" spans="1:8" ht="18.75">
      <c r="A36" s="26"/>
      <c r="B36" s="87" t="s">
        <v>17</v>
      </c>
      <c r="C36" s="26"/>
      <c r="D36" s="26"/>
      <c r="E36" s="84"/>
      <c r="F36" s="84"/>
      <c r="G36" s="110">
        <f>G13*4.01/160+G21*(28.01+33.4)/160+G27*2367.38/160+G31*866.1/160+G34</f>
        <v>635.9796312500006</v>
      </c>
      <c r="H36" s="26"/>
    </row>
    <row r="37" spans="1:8" ht="18.75">
      <c r="A37" s="26"/>
      <c r="B37" s="87"/>
      <c r="C37" s="26"/>
      <c r="D37" s="26"/>
      <c r="E37" s="128"/>
      <c r="F37" s="128"/>
      <c r="G37" s="88"/>
      <c r="H37" s="26"/>
    </row>
    <row r="38" spans="1:8" ht="18.75">
      <c r="A38" s="26"/>
      <c r="B38" s="87"/>
      <c r="C38" s="26"/>
      <c r="D38" s="26"/>
      <c r="E38" s="127"/>
      <c r="F38" s="127"/>
      <c r="G38" s="89"/>
      <c r="H38" s="90"/>
    </row>
    <row r="40" spans="1:8" ht="15.75">
      <c r="A40" s="10"/>
      <c r="B40" s="25"/>
      <c r="C40" s="25"/>
      <c r="G40" s="124"/>
      <c r="H40" s="124"/>
    </row>
  </sheetData>
  <sheetProtection/>
  <mergeCells count="13">
    <mergeCell ref="A1:G1"/>
    <mergeCell ref="E38:F38"/>
    <mergeCell ref="E37:F37"/>
    <mergeCell ref="A3:G3"/>
    <mergeCell ref="B13:D13"/>
    <mergeCell ref="A14:D14"/>
    <mergeCell ref="A28:C28"/>
    <mergeCell ref="A16:G16"/>
    <mergeCell ref="A24:G24"/>
    <mergeCell ref="A22:C22"/>
    <mergeCell ref="G40:H40"/>
    <mergeCell ref="A33:G33"/>
    <mergeCell ref="A30:G30"/>
  </mergeCells>
  <printOptions/>
  <pageMargins left="0.7480314960629921" right="0.7480314960629921" top="0.3937007874015748" bottom="0.4330708661417323" header="0.2755905511811024" footer="0.31496062992125984"/>
  <pageSetup fitToHeight="1" fitToWidth="1" horizontalDpi="600" verticalDpi="600" orientation="portrait" paperSize="9" scale="57" r:id="rId1"/>
  <rowBreaks count="2" manualBreakCount="2">
    <brk id="14" max="7" man="1"/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G11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6" width="13.57421875" style="0" customWidth="1"/>
    <col min="7" max="7" width="17.421875" style="0" customWidth="1"/>
  </cols>
  <sheetData>
    <row r="2" ht="22.5" customHeight="1">
      <c r="A2" s="28" t="s">
        <v>42</v>
      </c>
    </row>
    <row r="3" spans="1:5" s="31" customFormat="1" ht="25.5">
      <c r="A3" s="29" t="s">
        <v>28</v>
      </c>
      <c r="B3" s="29" t="s">
        <v>29</v>
      </c>
      <c r="C3" s="30" t="s">
        <v>30</v>
      </c>
      <c r="D3" s="30" t="s">
        <v>31</v>
      </c>
      <c r="E3" s="30" t="s">
        <v>32</v>
      </c>
    </row>
    <row r="4" spans="1:6" s="33" customFormat="1" ht="12.75">
      <c r="A4" s="32">
        <v>7834.4</v>
      </c>
      <c r="B4" s="61">
        <v>3576</v>
      </c>
      <c r="C4" s="32">
        <v>0</v>
      </c>
      <c r="D4" s="32">
        <f>A4-B4-C4</f>
        <v>4258.4</v>
      </c>
      <c r="E4" s="111">
        <f>D4*2.88</f>
        <v>12264.192</v>
      </c>
      <c r="F4" s="33" t="s">
        <v>44</v>
      </c>
    </row>
    <row r="8" ht="20.25" customHeight="1">
      <c r="A8" s="28" t="s">
        <v>43</v>
      </c>
    </row>
    <row r="9" spans="1:6" ht="38.25">
      <c r="A9" s="29" t="s">
        <v>28</v>
      </c>
      <c r="B9" s="29" t="s">
        <v>29</v>
      </c>
      <c r="C9" s="30" t="s">
        <v>30</v>
      </c>
      <c r="D9" s="30" t="s">
        <v>33</v>
      </c>
      <c r="E9" s="30" t="s">
        <v>31</v>
      </c>
      <c r="F9" s="30" t="s">
        <v>34</v>
      </c>
    </row>
    <row r="10" spans="1:7" ht="12.75">
      <c r="A10" s="32">
        <v>7834.4</v>
      </c>
      <c r="B10" s="32">
        <v>3576</v>
      </c>
      <c r="C10" s="32">
        <v>0</v>
      </c>
      <c r="D10" s="32">
        <v>928.6</v>
      </c>
      <c r="E10" s="32">
        <f>A10-B10-C10-D10</f>
        <v>3329.7999999999997</v>
      </c>
      <c r="F10" s="60">
        <f>E10*0.006</f>
        <v>19.9788</v>
      </c>
      <c r="G10" s="33" t="s">
        <v>45</v>
      </c>
    </row>
    <row r="11" ht="12.75">
      <c r="F11" s="10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2020-11-16T12:48:31Z</cp:lastPrinted>
  <dcterms:created xsi:type="dcterms:W3CDTF">1996-10-08T23:32:33Z</dcterms:created>
  <dcterms:modified xsi:type="dcterms:W3CDTF">2021-01-28T09:36:32Z</dcterms:modified>
  <cp:category/>
  <cp:version/>
  <cp:contentType/>
  <cp:contentStatus/>
</cp:coreProperties>
</file>